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Étoiles principales" sheetId="2" state="visible" r:id="rId2"/>
    <sheet xmlns:r="http://schemas.openxmlformats.org/officeDocument/2006/relationships" name="Étoiles secondaires" sheetId="3" state="visible" r:id="rId3"/>
    <sheet xmlns:r="http://schemas.openxmlformats.org/officeDocument/2006/relationships" name="Secteurs" sheetId="4" state="visible" r:id="rId4"/>
    <sheet xmlns:r="http://schemas.openxmlformats.org/officeDocument/2006/relationships" name="Phases comparées" sheetId="5" state="visible" r:id="rId5"/>
    <sheet xmlns:r="http://schemas.openxmlformats.org/officeDocument/2006/relationships" name="Villes de référence" sheetId="6" state="visible" r:id="rId6"/>
  </sheets>
  <definedNames>
    <definedName name="Phase">Paramètres!$B$4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sz val="13"/>
    </font>
    <font>
      <i val="1"/>
      <color rgb="00555555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B2D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2" fontId="0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90" customWidth="1" min="3" max="3"/>
  </cols>
  <sheetData>
    <row r="1">
      <c r="A1" s="1" t="inlineStr">
        <is>
          <t>Zodiaque géodésique à 13 signes — classeur de données vérifiées</t>
        </is>
      </c>
    </row>
    <row r="2">
      <c r="A2" s="2" t="inlineStr">
        <is>
          <t>Sens inverse (ciel vu d'en bas) : longitude terrestre = φ − longitude écliptique J2000.</t>
        </is>
      </c>
    </row>
    <row r="4">
      <c r="A4" t="inlineStr">
        <is>
          <t>Phase φ (°)</t>
        </is>
      </c>
      <c r="B4" s="3" t="n">
        <v>206.178</v>
      </c>
      <c r="C4" t="inlineStr">
        <is>
          <t>Entrée modifiable. 206,178 = Spica (203,841°) posée sur le méridien de Paris (2,337° E). Toutes les colonnes « Méridien » et « Secteurs » se recalculent.</t>
        </is>
      </c>
    </row>
    <row r="5">
      <c r="A5" t="inlineStr">
        <is>
          <t>Spica tombe à (°)</t>
        </is>
      </c>
      <c r="B5" s="4">
        <f>MOD(Phase-203.841+180,360)-180</f>
        <v/>
      </c>
    </row>
    <row r="6">
      <c r="A6" t="inlineStr">
        <is>
          <t>Légende</t>
        </is>
      </c>
      <c r="B6" s="5" t="inlineStr">
        <is>
          <t>Cellule jaune</t>
        </is>
      </c>
      <c r="C6" t="inlineStr">
        <is>
          <t>Entrée à modifier. Les colonnes de villes et d'écarts sont valables pour φ = 206,178 seulement.</t>
        </is>
      </c>
    </row>
    <row r="8">
      <c r="A8" s="6" t="inlineStr">
        <is>
          <t>Onglets</t>
        </is>
      </c>
      <c r="B8" t="inlineStr"/>
    </row>
    <row r="9">
      <c r="A9" t="inlineStr">
        <is>
          <t>Étoiles principales</t>
        </is>
      </c>
      <c r="B9" t="inlineStr">
        <is>
          <t>27 étoiles des 13 signes, positions PyEphem / Wikipédia J2000, villes vérifiées</t>
        </is>
      </c>
    </row>
    <row r="10">
      <c r="A10" t="inlineStr">
        <is>
          <t>Étoiles secondaires</t>
        </is>
      </c>
      <c r="B10" t="inlineStr">
        <is>
          <t>18 étoiles ajoutées par Meta AI, recalculées ; colonne d'erreur de la version Meta</t>
        </is>
      </c>
    </row>
    <row r="11">
      <c r="A11" t="inlineStr">
        <is>
          <t>Secteurs</t>
        </is>
      </c>
      <c r="B11" t="inlineStr">
        <is>
          <t>Bornes UAI des 13 constellations sur l'écliptique et leur projection terrestre</t>
        </is>
      </c>
    </row>
    <row r="12">
      <c r="A12" t="inlineStr">
        <is>
          <t>Phases comparées</t>
        </is>
      </c>
      <c r="B12" t="inlineStr">
        <is>
          <t>Calages candidats et score de moindre carré robuste (écarts plafonnés à 1°)</t>
        </is>
      </c>
    </row>
    <row r="13">
      <c r="A13" t="inlineStr">
        <is>
          <t>Villes de référence</t>
        </is>
      </c>
      <c r="B13" t="inlineStr">
        <is>
          <t>45 villes historiques figées utilisées pour le calcul de phase</t>
        </is>
      </c>
    </row>
    <row r="14">
      <c r="A14" s="6" t="inlineStr">
        <is>
          <t>Sources</t>
        </is>
      </c>
      <c r="B14" t="inlineStr"/>
    </row>
    <row r="15">
      <c r="A15" t="inlineStr">
        <is>
          <t>Positions</t>
        </is>
      </c>
      <c r="B15" t="inlineStr">
        <is>
          <t>Catalogue PyEphem 4.2.1 ; coordonnées J2000 Wikipédia pour les étoiles absentes du catalogue</t>
        </is>
      </c>
    </row>
    <row r="16">
      <c r="A16" t="inlineStr">
        <is>
          <t>Bornes</t>
        </is>
      </c>
      <c r="B16" t="inlineStr">
        <is>
          <t>Limites UAI (Delporte 1930), valeurs J2000 arrondies</t>
        </is>
      </c>
    </row>
    <row r="17">
      <c r="A17" t="inlineStr">
        <is>
          <t>Villes</t>
        </is>
      </c>
      <c r="B17" t="inlineStr">
        <is>
          <t>GeoNames (villes ≥ 500 000 hab.) et longitudes usuelles des sites historiques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1" customWidth="1" min="4" max="4"/>
    <col width="14" customWidth="1" min="5" max="5"/>
    <col width="34" customWidth="1" min="6" max="6"/>
    <col width="16" customWidth="1" min="7" max="7"/>
    <col width="58" customWidth="1" min="8" max="8"/>
  </cols>
  <sheetData>
    <row r="1">
      <c r="A1" s="1" t="inlineStr">
        <is>
          <t>Étoiles principales des 13 signes</t>
        </is>
      </c>
    </row>
    <row r="2">
      <c r="A2" s="2" t="inlineStr">
        <is>
          <t>Méridien recalculé depuis la phase φ ; villes et écarts établis pour φ = 206,178.</t>
        </is>
      </c>
    </row>
    <row r="4">
      <c r="A4" s="7" t="inlineStr">
        <is>
          <t>Signe</t>
        </is>
      </c>
      <c r="B4" s="7" t="inlineStr">
        <is>
          <t>Étoile</t>
        </is>
      </c>
      <c r="C4" s="7" t="inlineStr">
        <is>
          <t>λ écliptique J2000 (°)</t>
        </is>
      </c>
      <c r="D4" s="7" t="inlineStr">
        <is>
          <t>β écliptique (°)</t>
        </is>
      </c>
      <c r="E4" s="7" t="inlineStr">
        <is>
          <t>Méridien terrestre (°, Est +)</t>
        </is>
      </c>
      <c r="F4" s="7" t="inlineStr">
        <is>
          <t>Ville ou lieu (φ = 206,178)</t>
        </is>
      </c>
      <c r="G4" s="7" t="inlineStr">
        <is>
          <t>Écart en longitude (°)</t>
        </is>
      </c>
      <c r="H4" s="7" t="inlineStr">
        <is>
          <t>Résonance</t>
        </is>
      </c>
    </row>
    <row r="5">
      <c r="A5" t="inlineStr">
        <is>
          <t>Bélier</t>
        </is>
      </c>
      <c r="B5" t="inlineStr">
        <is>
          <t>Hamal</t>
        </is>
      </c>
      <c r="C5" s="4" t="n">
        <v>37.66</v>
      </c>
      <c r="D5" s="4" t="n">
        <v>9.970000000000001</v>
      </c>
      <c r="E5" s="4">
        <f>MOD(Phase-C5+180,360)-180</f>
        <v/>
      </c>
      <c r="F5" t="inlineStr">
        <is>
          <t>Port-Vila (Vanuatu)</t>
        </is>
      </c>
      <c r="G5" t="inlineStr">
        <is>
          <t>0,2</t>
        </is>
      </c>
      <c r="H5" t="inlineStr">
        <is>
          <t>Aucune</t>
        </is>
      </c>
    </row>
    <row r="6">
      <c r="A6" t="inlineStr">
        <is>
          <t>Taureau</t>
        </is>
      </c>
      <c r="B6" t="inlineStr">
        <is>
          <t>Alcyone</t>
        </is>
      </c>
      <c r="C6" s="4" t="n">
        <v>59.99</v>
      </c>
      <c r="D6" s="4" t="n">
        <v>4.05</v>
      </c>
      <c r="E6" s="4">
        <f>MOD(Phase-C6+180,360)-180</f>
        <v/>
      </c>
      <c r="F6" t="inlineStr">
        <is>
          <t>Melbourne</t>
        </is>
      </c>
      <c r="G6" t="inlineStr">
        <is>
          <t>1,2</t>
        </is>
      </c>
      <c r="H6" t="inlineStr">
        <is>
          <t>Pléiades = Subaru au Japon ; écho régional</t>
        </is>
      </c>
    </row>
    <row r="7">
      <c r="A7" t="inlineStr">
        <is>
          <t>Taureau</t>
        </is>
      </c>
      <c r="B7" t="inlineStr">
        <is>
          <t>Aldebaran</t>
        </is>
      </c>
      <c r="C7" s="4" t="n">
        <v>69.79000000000001</v>
      </c>
      <c r="D7" s="4" t="n">
        <v>-5.47</v>
      </c>
      <c r="E7" s="4">
        <f>MOD(Phase-C7+180,360)-180</f>
        <v/>
      </c>
      <c r="F7" t="inlineStr">
        <is>
          <t>Sanctuaire d'Ise ; Kyoto ; Nagoya</t>
        </is>
      </c>
      <c r="G7" t="inlineStr">
        <is>
          <t>0,34 ; 0,63 ; 0,52</t>
        </is>
      </c>
      <c r="H7" t="inlineStr">
        <is>
          <t>Forte : étoile royale sur le sanctuaire le plus sacré du shintô</t>
        </is>
      </c>
    </row>
    <row r="8">
      <c r="A8" t="inlineStr">
        <is>
          <t>Taureau</t>
        </is>
      </c>
      <c r="B8" t="inlineStr">
        <is>
          <t>Elnath</t>
        </is>
      </c>
      <c r="C8" s="4" t="n">
        <v>82.56999999999999</v>
      </c>
      <c r="D8" s="4" t="n">
        <v>5.39</v>
      </c>
      <c r="E8" s="4">
        <f>MOD(Phase-C8+180,360)-180</f>
        <v/>
      </c>
      <c r="F8" t="inlineStr">
        <is>
          <t>Shenyang</t>
        </is>
      </c>
      <c r="G8" t="inlineStr">
        <is>
          <t>0,17</t>
        </is>
      </c>
      <c r="H8" t="inlineStr">
        <is>
          <t>Faible</t>
        </is>
      </c>
    </row>
    <row r="9">
      <c r="A9" t="inlineStr">
        <is>
          <t>Gémeaux</t>
        </is>
      </c>
      <c r="B9" t="inlineStr">
        <is>
          <t>Castor</t>
        </is>
      </c>
      <c r="C9" s="4" t="n">
        <v>110.24</v>
      </c>
      <c r="D9" s="4" t="n">
        <v>10.1</v>
      </c>
      <c r="E9" s="4">
        <f>MOD(Phase-C9+180,360)-180</f>
        <v/>
      </c>
      <c r="F9" t="inlineStr">
        <is>
          <t>Yangon (Shwedagon) ; Mandalay</t>
        </is>
      </c>
      <c r="G9" t="inlineStr">
        <is>
          <t>0,2 ; 0,15</t>
        </is>
      </c>
      <c r="H9" t="inlineStr">
        <is>
          <t>Moyenne : capitales birmanes</t>
        </is>
      </c>
    </row>
    <row r="10">
      <c r="A10" t="inlineStr">
        <is>
          <t>Gémeaux</t>
        </is>
      </c>
      <c r="B10" t="inlineStr">
        <is>
          <t>Pollux</t>
        </is>
      </c>
      <c r="C10" s="4" t="n">
        <v>113.22</v>
      </c>
      <c r="D10" s="4" t="n">
        <v>6.68</v>
      </c>
      <c r="E10" s="4">
        <f>MOD(Phase-C10+180,360)-180</f>
        <v/>
      </c>
      <c r="F10" t="inlineStr">
        <is>
          <t>Krasnoïarsk</t>
        </is>
      </c>
      <c r="G10" t="inlineStr">
        <is>
          <t>0,03</t>
        </is>
      </c>
      <c r="H10" t="inlineStr">
        <is>
          <t>Aucune</t>
        </is>
      </c>
    </row>
    <row r="11">
      <c r="A11" t="inlineStr">
        <is>
          <t>Cancer</t>
        </is>
      </c>
      <c r="B11" t="inlineStr">
        <is>
          <t>Asellus Australis</t>
        </is>
      </c>
      <c r="C11" s="4" t="n">
        <v>128.72</v>
      </c>
      <c r="D11" s="4" t="n">
        <v>0.08</v>
      </c>
      <c r="E11" s="4">
        <f>MOD(Phase-C11+180,360)-180</f>
        <v/>
      </c>
      <c r="F11" t="inlineStr">
        <is>
          <t>Bhopal ; Delhi</t>
        </is>
      </c>
      <c r="G11" t="inlineStr">
        <is>
          <t>0,05 ; 0,22</t>
        </is>
      </c>
      <c r="H11" t="inlineStr">
        <is>
          <t>Coïncidence de métropole</t>
        </is>
      </c>
    </row>
    <row r="12">
      <c r="A12" t="inlineStr">
        <is>
          <t>Cancer</t>
        </is>
      </c>
      <c r="B12" t="inlineStr">
        <is>
          <t>Acubens</t>
        </is>
      </c>
      <c r="C12" s="4" t="n">
        <v>133.64</v>
      </c>
      <c r="D12" s="4" t="n">
        <v>-5.08</v>
      </c>
      <c r="E12" s="4">
        <f>MOD(Phase-C12+180,360)-180</f>
        <v/>
      </c>
      <c r="F12" t="inlineStr">
        <is>
          <t>Ahmedabad ; Mumbai</t>
        </is>
      </c>
      <c r="G12" t="inlineStr">
        <is>
          <t>0,05 ; 0,35</t>
        </is>
      </c>
      <c r="H12" t="inlineStr">
        <is>
          <t>Coïncidence de métropole</t>
        </is>
      </c>
    </row>
    <row r="13">
      <c r="A13" t="inlineStr">
        <is>
          <t>Lion</t>
        </is>
      </c>
      <c r="B13" t="inlineStr">
        <is>
          <t>Regulus</t>
        </is>
      </c>
      <c r="C13" s="4" t="n">
        <v>149.83</v>
      </c>
      <c r="D13" s="4" t="n">
        <v>0.46</v>
      </c>
      <c r="E13" s="4">
        <f>MOD(Phase-C13+180,360)-180</f>
        <v/>
      </c>
      <c r="F13" t="inlineStr">
        <is>
          <t>Détroit d'Ormuz (Bandar Abbas)</t>
        </is>
      </c>
      <c r="G13" t="inlineStr">
        <is>
          <t>0,08</t>
        </is>
      </c>
      <c r="H13" t="inlineStr">
        <is>
          <t>Forte : étoile royale sur la porte de la Perse (Lion et Soleil)</t>
        </is>
      </c>
    </row>
    <row r="14">
      <c r="A14" t="inlineStr">
        <is>
          <t>Lion</t>
        </is>
      </c>
      <c r="B14" t="inlineStr">
        <is>
          <t>Algieba</t>
        </is>
      </c>
      <c r="C14" s="4" t="n">
        <v>149.62</v>
      </c>
      <c r="D14" s="4" t="n">
        <v>8.81</v>
      </c>
      <c r="E14" s="4">
        <f>MOD(Phase-C14+180,360)-180</f>
        <v/>
      </c>
      <c r="F14" t="inlineStr">
        <is>
          <t>Détroit d'Ormuz (Bandar Abbas)</t>
        </is>
      </c>
      <c r="G14" t="inlineStr">
        <is>
          <t>0,29</t>
        </is>
      </c>
      <c r="H14" t="inlineStr">
        <is>
          <t>Avec Regulus</t>
        </is>
      </c>
    </row>
    <row r="15">
      <c r="A15" t="inlineStr">
        <is>
          <t>Lion</t>
        </is>
      </c>
      <c r="B15" t="inlineStr">
        <is>
          <t>Denebola</t>
        </is>
      </c>
      <c r="C15" s="4" t="n">
        <v>171.62</v>
      </c>
      <c r="D15" s="4" t="n">
        <v>12.27</v>
      </c>
      <c r="E15" s="4">
        <f>MOD(Phase-C15+180,360)-180</f>
        <v/>
      </c>
      <c r="F15" t="inlineStr">
        <is>
          <t>Jérusalem ; Mersin</t>
        </is>
      </c>
      <c r="G15" t="inlineStr">
        <is>
          <t>0,66 ; 0,08</t>
        </is>
      </c>
      <c r="H15" t="inlineStr">
        <is>
          <t>Moyenne : lion de Juda, à la limite</t>
        </is>
      </c>
    </row>
    <row r="16">
      <c r="A16" t="inlineStr">
        <is>
          <t>Vierge</t>
        </is>
      </c>
      <c r="B16" t="inlineStr">
        <is>
          <t>Vindemiatrix</t>
        </is>
      </c>
      <c r="C16" s="4" t="n">
        <v>189.94</v>
      </c>
      <c r="D16" s="4" t="n">
        <v>16.2</v>
      </c>
      <c r="E16" s="4">
        <f>MOD(Phase-C16+180,360)-180</f>
        <v/>
      </c>
      <c r="F16" t="inlineStr">
        <is>
          <t>Vienne</t>
        </is>
      </c>
      <c r="G16" t="inlineStr">
        <is>
          <t>0,13</t>
        </is>
      </c>
      <c r="H16" t="inlineStr">
        <is>
          <t>Forte : la vendangeuse sur la capitale aux vignes</t>
        </is>
      </c>
    </row>
    <row r="17">
      <c r="A17" t="inlineStr">
        <is>
          <t>Vierge</t>
        </is>
      </c>
      <c r="B17" t="inlineStr">
        <is>
          <t>Spica</t>
        </is>
      </c>
      <c r="C17" s="4" t="n">
        <v>203.84</v>
      </c>
      <c r="D17" s="4" t="n">
        <v>-2.05</v>
      </c>
      <c r="E17" s="4">
        <f>MOD(Phase-C17+180,360)-180</f>
        <v/>
      </c>
      <c r="F17" t="inlineStr">
        <is>
          <t>Paris</t>
        </is>
      </c>
      <c r="G17" t="inlineStr">
        <is>
          <t>0,01</t>
        </is>
      </c>
      <c r="H17" t="inlineStr">
        <is>
          <t>Point d'ancrage (calage)</t>
        </is>
      </c>
    </row>
    <row r="18">
      <c r="A18" t="inlineStr">
        <is>
          <t>Balance</t>
        </is>
      </c>
      <c r="B18" t="inlineStr">
        <is>
          <t>Zubenelgenubi</t>
        </is>
      </c>
      <c r="C18" s="4" t="n">
        <v>225.08</v>
      </c>
      <c r="D18" s="4" t="n">
        <v>0.33</v>
      </c>
      <c r="E18" s="4">
        <f>MOD(Phase-C18+180,360)-180</f>
        <v/>
      </c>
      <c r="F18" t="inlineStr">
        <is>
          <t>Atlantique ; Islande, Cap-Vert à 1-2°</t>
        </is>
      </c>
      <c r="G18" t="inlineStr">
        <is>
          <t>—</t>
        </is>
      </c>
      <c r="H18" t="inlineStr">
        <is>
          <t>Aucune</t>
        </is>
      </c>
    </row>
    <row r="19">
      <c r="A19" t="inlineStr">
        <is>
          <t>Balance</t>
        </is>
      </c>
      <c r="B19" t="inlineStr">
        <is>
          <t>Zubeneschamali</t>
        </is>
      </c>
      <c r="C19" s="4" t="n">
        <v>229.37</v>
      </c>
      <c r="D19" s="4" t="n">
        <v>8.5</v>
      </c>
      <c r="E19" s="4">
        <f>MOD(Phase-C19+180,360)-180</f>
        <v/>
      </c>
      <c r="F19" t="inlineStr">
        <is>
          <t>Atlantique ; Praia (Cap-Vert)</t>
        </is>
      </c>
      <c r="G19" t="inlineStr">
        <is>
          <t>0,32</t>
        </is>
      </c>
      <c r="H19" t="inlineStr">
        <is>
          <t>Aucune</t>
        </is>
      </c>
    </row>
    <row r="20">
      <c r="A20" t="inlineStr">
        <is>
          <t>Scorpion</t>
        </is>
      </c>
      <c r="B20" t="inlineStr">
        <is>
          <t>Antares</t>
        </is>
      </c>
      <c r="C20" s="4" t="n">
        <v>249.76</v>
      </c>
      <c r="D20" s="4" t="n">
        <v>-4.57</v>
      </c>
      <c r="E20" s="4">
        <f>MOD(Phase-C20+180,360)-180</f>
        <v/>
      </c>
      <c r="F20" t="inlineStr">
        <is>
          <t>Rio de Janeiro</t>
        </is>
      </c>
      <c r="G20" t="inlineStr">
        <is>
          <t>0,40</t>
        </is>
      </c>
      <c r="H20" t="inlineStr">
        <is>
          <t>Moyenne : étoile royale sur la métropole du Brésil</t>
        </is>
      </c>
    </row>
    <row r="21">
      <c r="A21" t="inlineStr">
        <is>
          <t>Scorpion</t>
        </is>
      </c>
      <c r="B21" t="inlineStr">
        <is>
          <t>Shaula</t>
        </is>
      </c>
      <c r="C21" s="4" t="n">
        <v>264.59</v>
      </c>
      <c r="D21" s="4" t="n">
        <v>-13.79</v>
      </c>
      <c r="E21" s="4">
        <f>MOD(Phase-C21+180,360)-180</f>
        <v/>
      </c>
      <c r="F21" t="inlineStr">
        <is>
          <t>Buenos Aires</t>
        </is>
      </c>
      <c r="G21" t="inlineStr">
        <is>
          <t>0,03</t>
        </is>
      </c>
      <c r="H21" t="inlineStr">
        <is>
          <t>Coïncidence de métropole</t>
        </is>
      </c>
    </row>
    <row r="22">
      <c r="A22" t="inlineStr">
        <is>
          <t>Ophiuchus</t>
        </is>
      </c>
      <c r="B22" t="inlineStr">
        <is>
          <t>Sabik</t>
        </is>
      </c>
      <c r="C22" s="4" t="n">
        <v>257.97</v>
      </c>
      <c r="D22" s="4" t="n">
        <v>7.2</v>
      </c>
      <c r="E22" s="4">
        <f>MOD(Phase-C22+180,360)-180</f>
        <v/>
      </c>
      <c r="F22" t="inlineStr">
        <is>
          <t>Nuuk (Groenland)</t>
        </is>
      </c>
      <c r="G22" t="inlineStr">
        <is>
          <t>0,05</t>
        </is>
      </c>
      <c r="H22" t="inlineStr">
        <is>
          <t>Aucune</t>
        </is>
      </c>
    </row>
    <row r="23">
      <c r="A23" t="inlineStr">
        <is>
          <t>Ophiuchus</t>
        </is>
      </c>
      <c r="B23" t="inlineStr">
        <is>
          <t>Rasalhague</t>
        </is>
      </c>
      <c r="C23" s="4" t="n">
        <v>262.45</v>
      </c>
      <c r="D23" s="4" t="n">
        <v>35.84</v>
      </c>
      <c r="E23" s="4">
        <f>MOD(Phase-C23+180,360)-180</f>
        <v/>
      </c>
      <c r="F23" t="inlineStr">
        <is>
          <t>Montevideo</t>
        </is>
      </c>
      <c r="G23" t="inlineStr">
        <is>
          <t>0,08</t>
        </is>
      </c>
      <c r="H23" t="inlineStr">
        <is>
          <t>Aucune</t>
        </is>
      </c>
    </row>
    <row r="24">
      <c r="A24" t="inlineStr">
        <is>
          <t>Sagittaire</t>
        </is>
      </c>
      <c r="B24" t="inlineStr">
        <is>
          <t>Kaus Australis</t>
        </is>
      </c>
      <c r="C24" s="4" t="n">
        <v>275.08</v>
      </c>
      <c r="D24" s="4" t="n">
        <v>-11.05</v>
      </c>
      <c r="E24" s="4">
        <f>MOD(Phase-C24+180,360)-180</f>
        <v/>
      </c>
      <c r="F24" t="inlineStr">
        <is>
          <t>La Paz</t>
        </is>
      </c>
      <c r="G24" t="inlineStr">
        <is>
          <t>0,75</t>
        </is>
      </c>
      <c r="H24" t="inlineStr">
        <is>
          <t>Aucune</t>
        </is>
      </c>
    </row>
    <row r="25">
      <c r="A25" t="inlineStr">
        <is>
          <t>Sagittaire</t>
        </is>
      </c>
      <c r="B25" t="inlineStr">
        <is>
          <t>Nunki</t>
        </is>
      </c>
      <c r="C25" s="4" t="n">
        <v>282.39</v>
      </c>
      <c r="D25" s="4" t="n">
        <v>-3.45</v>
      </c>
      <c r="E25" s="4">
        <f>MOD(Phase-C25+180,360)-180</f>
        <v/>
      </c>
      <c r="F25" t="inlineStr">
        <is>
          <t>Cali ; Lima</t>
        </is>
      </c>
      <c r="G25" t="inlineStr">
        <is>
          <t>0,31 ; 0,82</t>
        </is>
      </c>
      <c r="H25" t="inlineStr">
        <is>
          <t>Aucune</t>
        </is>
      </c>
    </row>
    <row r="26">
      <c r="A26" t="inlineStr">
        <is>
          <t>Capricorne</t>
        </is>
      </c>
      <c r="B26" t="inlineStr">
        <is>
          <t>Dabih</t>
        </is>
      </c>
      <c r="C26" s="4" t="n">
        <v>304.05</v>
      </c>
      <c r="D26" s="4" t="n">
        <v>4.59</v>
      </c>
      <c r="E26" s="4">
        <f>MOD(Phase-C26+180,360)-180</f>
        <v/>
      </c>
      <c r="F26" t="inlineStr">
        <is>
          <t>Austin ; Teotihuacan</t>
        </is>
      </c>
      <c r="G26" t="inlineStr">
        <is>
          <t>0,13 ; 0,97</t>
        </is>
      </c>
      <c r="H26" t="inlineStr">
        <is>
          <t>Faible</t>
        </is>
      </c>
    </row>
    <row r="27">
      <c r="A27" t="inlineStr">
        <is>
          <t>Capricorne</t>
        </is>
      </c>
      <c r="B27" t="inlineStr">
        <is>
          <t>Deneb Algedi</t>
        </is>
      </c>
      <c r="C27" s="4" t="n">
        <v>323.54</v>
      </c>
      <c r="D27" s="4" t="n">
        <v>-2.6</v>
      </c>
      <c r="E27" s="4">
        <f>MOD(Phase-C27+180,360)-180</f>
        <v/>
      </c>
      <c r="F27" t="inlineStr">
        <is>
          <t>San Diego ; Tijuana</t>
        </is>
      </c>
      <c r="G27" t="inlineStr">
        <is>
          <t>0,20 ; 0,36</t>
        </is>
      </c>
      <c r="H27" t="inlineStr">
        <is>
          <t>Moyenne : frontière de deux signes et deux pays</t>
        </is>
      </c>
    </row>
    <row r="28">
      <c r="A28" t="inlineStr">
        <is>
          <t>Verseau</t>
        </is>
      </c>
      <c r="B28" t="inlineStr">
        <is>
          <t>Sadalsuud</t>
        </is>
      </c>
      <c r="C28" s="4" t="n">
        <v>323.4</v>
      </c>
      <c r="D28" s="4" t="n">
        <v>8.619999999999999</v>
      </c>
      <c r="E28" s="4">
        <f>MOD(Phase-C28+180,360)-180</f>
        <v/>
      </c>
      <c r="F28" t="inlineStr">
        <is>
          <t>San Diego ; Tijuana</t>
        </is>
      </c>
      <c r="G28" t="inlineStr">
        <is>
          <t>0,05 ; 0,21</t>
        </is>
      </c>
      <c r="H28" t="inlineStr">
        <is>
          <t>Avec Deneb Algedi</t>
        </is>
      </c>
    </row>
    <row r="29">
      <c r="A29" t="inlineStr">
        <is>
          <t>Verseau</t>
        </is>
      </c>
      <c r="B29" t="inlineStr">
        <is>
          <t>Sadalmelik</t>
        </is>
      </c>
      <c r="C29" s="4" t="n">
        <v>333.35</v>
      </c>
      <c r="D29" s="4" t="n">
        <v>10.66</v>
      </c>
      <c r="E29" s="4">
        <f>MOD(Phase-C29+180,360)-180</f>
        <v/>
      </c>
      <c r="F29" t="inlineStr">
        <is>
          <t>Pacifique, au large du Canada</t>
        </is>
      </c>
      <c r="G29" t="inlineStr">
        <is>
          <t>—</t>
        </is>
      </c>
      <c r="H29" t="inlineStr">
        <is>
          <t>Le porteur d'eau sur l'océan</t>
        </is>
      </c>
    </row>
    <row r="30">
      <c r="A30" t="inlineStr">
        <is>
          <t>Poissons</t>
        </is>
      </c>
      <c r="B30" t="inlineStr">
        <is>
          <t>Alpherg (η Psc)</t>
        </is>
      </c>
      <c r="C30" s="4" t="n">
        <v>26.82</v>
      </c>
      <c r="D30" s="4" t="n">
        <v>5.38</v>
      </c>
      <c r="E30" s="4">
        <f>MOD(Phase-C30+180,360)-180</f>
        <v/>
      </c>
      <c r="F30" t="inlineStr">
        <is>
          <t>Fidji (Suva)</t>
        </is>
      </c>
      <c r="G30" t="inlineStr">
        <is>
          <t>0,9</t>
        </is>
      </c>
      <c r="H30" t="inlineStr">
        <is>
          <t>Antiméridien, ligne de changement de date</t>
        </is>
      </c>
    </row>
    <row r="31">
      <c r="A31" t="inlineStr">
        <is>
          <t>Poissons</t>
        </is>
      </c>
      <c r="B31" t="inlineStr">
        <is>
          <t>Alrescha</t>
        </is>
      </c>
      <c r="C31" s="4" t="n">
        <v>29.38</v>
      </c>
      <c r="D31" s="4" t="n">
        <v>-9.06</v>
      </c>
      <c r="E31" s="4">
        <f>MOD(Phase-C31+180,360)-180</f>
        <v/>
      </c>
      <c r="F31" t="inlineStr">
        <is>
          <t>Fidji (Suva)</t>
        </is>
      </c>
      <c r="G31" t="inlineStr">
        <is>
          <t>1,6</t>
        </is>
      </c>
      <c r="H31" t="inlineStr">
        <is>
          <t>Le nœud des Poissons près de l'antiméridien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3" customWidth="1" min="3" max="3"/>
    <col width="11" customWidth="1" min="4" max="4"/>
    <col width="14" customWidth="1" min="5" max="5"/>
    <col width="12" customWidth="1" min="6" max="6"/>
    <col width="12" customWidth="1" min="7" max="7"/>
    <col width="30" customWidth="1" min="8" max="8"/>
    <col width="9" customWidth="1" min="9" max="9"/>
    <col width="22" customWidth="1" min="10" max="10"/>
    <col width="9" customWidth="1" min="11" max="11"/>
  </cols>
  <sheetData>
    <row r="1">
      <c r="A1" s="1" t="inlineStr">
        <is>
          <t>Étoiles secondaires (liste Meta AI, positions recalculées)</t>
        </is>
      </c>
    </row>
    <row r="2">
      <c r="A2" s="2" t="inlineStr">
        <is>
          <t>λ vérifiées sur coordonnées J2000 ; « Erreur Meta » = valeur Meta − valeur vérifiée.</t>
        </is>
      </c>
    </row>
    <row r="4">
      <c r="A4" s="7" t="inlineStr">
        <is>
          <t>Signe</t>
        </is>
      </c>
      <c r="B4" s="7" t="inlineStr">
        <is>
          <t>Étoile</t>
        </is>
      </c>
      <c r="C4" s="7" t="inlineStr">
        <is>
          <t>λ écliptique J2000 (°)</t>
        </is>
      </c>
      <c r="D4" s="7" t="inlineStr">
        <is>
          <t>β écliptique (°)</t>
        </is>
      </c>
      <c r="E4" s="7" t="inlineStr">
        <is>
          <t>Méridien terrestre (°, Est +)</t>
        </is>
      </c>
      <c r="F4" s="7" t="inlineStr">
        <is>
          <t>λ selon Meta AI (°)</t>
        </is>
      </c>
      <c r="G4" s="7" t="inlineStr">
        <is>
          <t>Erreur Meta (°)</t>
        </is>
      </c>
      <c r="H4" s="7" t="inlineStr">
        <is>
          <t>Ville ≥ 500 000 hab. la plus proche (φ = 206,178)</t>
        </is>
      </c>
      <c r="I4" s="7" t="inlineStr">
        <is>
          <t>Écart (°)</t>
        </is>
      </c>
      <c r="J4" s="7" t="inlineStr">
        <is>
          <t>Ville historique la plus proche</t>
        </is>
      </c>
      <c r="K4" s="7" t="inlineStr">
        <is>
          <t>Écart (°)</t>
        </is>
      </c>
    </row>
    <row r="5">
      <c r="A5" t="inlineStr">
        <is>
          <t>Bélier</t>
        </is>
      </c>
      <c r="B5" t="inlineStr">
        <is>
          <t>Mesarthim (γ Ari)</t>
        </is>
      </c>
      <c r="C5" s="4" t="n">
        <v>33.18</v>
      </c>
      <c r="D5" s="4" t="n">
        <v>7.16</v>
      </c>
      <c r="E5" s="4">
        <f>MOD(Phase-C5+180,360)-180</f>
        <v/>
      </c>
      <c r="F5" s="4" t="n">
        <v>33.8</v>
      </c>
      <c r="G5" s="4">
        <f>MOD(F5-C5+180,360)-180</f>
        <v/>
      </c>
      <c r="H5" t="inlineStr">
        <is>
          <t>Auckland</t>
        </is>
      </c>
      <c r="I5" s="4" t="n">
        <v>1.77</v>
      </c>
      <c r="J5" t="inlineStr">
        <is>
          <t>Ise</t>
        </is>
      </c>
      <c r="K5" s="4" t="n">
        <v>36.26</v>
      </c>
    </row>
    <row r="6">
      <c r="A6" t="inlineStr">
        <is>
          <t>Bélier</t>
        </is>
      </c>
      <c r="B6" t="inlineStr">
        <is>
          <t>Sheratan (β Ari)</t>
        </is>
      </c>
      <c r="C6" s="4" t="n">
        <v>33.97</v>
      </c>
      <c r="D6" s="4" t="n">
        <v>8.49</v>
      </c>
      <c r="E6" s="4">
        <f>MOD(Phase-C6+180,360)-180</f>
        <v/>
      </c>
      <c r="F6" s="4" t="n">
        <v>34.5</v>
      </c>
      <c r="G6" s="4">
        <f>MOD(F6-C6+180,360)-180</f>
        <v/>
      </c>
      <c r="H6" t="inlineStr">
        <is>
          <t>Auckland</t>
        </is>
      </c>
      <c r="I6" s="4" t="n">
        <v>2.56</v>
      </c>
      <c r="J6" t="inlineStr">
        <is>
          <t>Ise</t>
        </is>
      </c>
      <c r="K6" s="4" t="n">
        <v>35.48</v>
      </c>
    </row>
    <row r="7">
      <c r="A7" t="inlineStr">
        <is>
          <t>Poissons</t>
        </is>
      </c>
      <c r="B7" t="inlineStr">
        <is>
          <t>Fum al Samakah (β Psc)</t>
        </is>
      </c>
      <c r="C7" s="4" t="n">
        <v>348.59</v>
      </c>
      <c r="D7" s="4" t="n">
        <v>9.050000000000001</v>
      </c>
      <c r="E7" s="4">
        <f>MOD(Phase-C7+180,360)-180</f>
        <v/>
      </c>
      <c r="F7" s="4" t="n">
        <v>21.5</v>
      </c>
      <c r="G7" s="4">
        <f>MOD(F7-C7+180,360)-180</f>
        <v/>
      </c>
      <c r="H7" t="inlineStr">
        <is>
          <t>Vancouver</t>
        </is>
      </c>
      <c r="I7" s="4" t="n">
        <v>19.29</v>
      </c>
      <c r="J7" t="inlineStr">
        <is>
          <t>Mexico</t>
        </is>
      </c>
      <c r="K7" s="4" t="n">
        <v>43.28</v>
      </c>
    </row>
    <row r="8">
      <c r="A8" t="inlineStr">
        <is>
          <t>Gémeaux</t>
        </is>
      </c>
      <c r="B8" t="inlineStr">
        <is>
          <t>Alhena (γ Gem)</t>
        </is>
      </c>
      <c r="C8" s="4" t="n">
        <v>99.09999999999999</v>
      </c>
      <c r="D8" s="4" t="n">
        <v>-6.74</v>
      </c>
      <c r="E8" s="4">
        <f>MOD(Phase-C8+180,360)-180</f>
        <v/>
      </c>
      <c r="F8" s="4" t="n">
        <v>108.5</v>
      </c>
      <c r="G8" s="4">
        <f>MOD(F8-C8+180,360)-180</f>
        <v/>
      </c>
      <c r="H8" t="inlineStr">
        <is>
          <t>Hanzhong</t>
        </is>
      </c>
      <c r="I8" s="4" t="n">
        <v>0.05</v>
      </c>
      <c r="J8" t="inlineStr">
        <is>
          <t>Xi'an</t>
        </is>
      </c>
      <c r="K8" s="4" t="n">
        <v>1.87</v>
      </c>
    </row>
    <row r="9">
      <c r="A9" t="inlineStr">
        <is>
          <t>Cancer</t>
        </is>
      </c>
      <c r="B9" t="inlineStr">
        <is>
          <t>Asellus Borealis (γ Cnc)</t>
        </is>
      </c>
      <c r="C9" s="4" t="n">
        <v>127.54</v>
      </c>
      <c r="D9" s="4" t="n">
        <v>3.19</v>
      </c>
      <c r="E9" s="4">
        <f>MOD(Phase-C9+180,360)-180</f>
        <v/>
      </c>
      <c r="F9" s="4" t="n">
        <v>127.8</v>
      </c>
      <c r="G9" s="4">
        <f>MOD(F9-C9+180,360)-180</f>
        <v/>
      </c>
      <c r="H9" t="inlineStr">
        <is>
          <t>Tiruchirappalli</t>
        </is>
      </c>
      <c r="I9" s="4" t="n">
        <v>0.06</v>
      </c>
      <c r="J9" t="inlineStr">
        <is>
          <t>Delhi</t>
        </is>
      </c>
      <c r="K9" s="4" t="n">
        <v>1.43</v>
      </c>
    </row>
    <row r="10">
      <c r="A10" t="inlineStr">
        <is>
          <t>Lion</t>
        </is>
      </c>
      <c r="B10" t="inlineStr">
        <is>
          <t>Zosma (δ Leo)</t>
        </is>
      </c>
      <c r="C10" s="4" t="n">
        <v>161.32</v>
      </c>
      <c r="D10" s="4" t="n">
        <v>14.33</v>
      </c>
      <c r="E10" s="4">
        <f>MOD(Phase-C10+180,360)-180</f>
        <v/>
      </c>
      <c r="F10" s="4" t="n">
        <v>162.5</v>
      </c>
      <c r="G10" s="4">
        <f>MOD(F10-C10+180,360)-180</f>
        <v/>
      </c>
      <c r="H10" t="inlineStr">
        <is>
          <t>Tbilisi</t>
        </is>
      </c>
      <c r="I10" s="4" t="n">
        <v>0.03</v>
      </c>
      <c r="J10" t="inlineStr">
        <is>
          <t>Babylone</t>
        </is>
      </c>
      <c r="K10" s="4" t="n">
        <v>0.44</v>
      </c>
    </row>
    <row r="11">
      <c r="A11" t="inlineStr">
        <is>
          <t>Vierge</t>
        </is>
      </c>
      <c r="B11" t="inlineStr">
        <is>
          <t>Zavijava (β Vir)</t>
        </is>
      </c>
      <c r="C11" s="4" t="n">
        <v>177.16</v>
      </c>
      <c r="D11" s="4" t="n">
        <v>0.6899999999999999</v>
      </c>
      <c r="E11" s="4">
        <f>MOD(Phase-C11+180,360)-180</f>
        <v/>
      </c>
      <c r="F11" s="4" t="n">
        <v>186.5</v>
      </c>
      <c r="G11" s="4">
        <f>MOD(F11-C11+180,360)-180</f>
        <v/>
      </c>
      <c r="H11" t="inlineStr">
        <is>
          <t>Üsküdar</t>
        </is>
      </c>
      <c r="I11" s="4" t="n">
        <v>0</v>
      </c>
      <c r="J11" t="inlineStr">
        <is>
          <t>Istanbul</t>
        </is>
      </c>
      <c r="K11" s="4" t="n">
        <v>0.03</v>
      </c>
    </row>
    <row r="12">
      <c r="A12" t="inlineStr">
        <is>
          <t>Vierge</t>
        </is>
      </c>
      <c r="B12" t="inlineStr">
        <is>
          <t>Porrima (γ Vir)</t>
        </is>
      </c>
      <c r="C12" s="4" t="n">
        <v>190.14</v>
      </c>
      <c r="D12" s="4" t="n">
        <v>2.79</v>
      </c>
      <c r="E12" s="4">
        <f>MOD(Phase-C12+180,360)-180</f>
        <v/>
      </c>
      <c r="F12" s="4" t="n">
        <v>185.2</v>
      </c>
      <c r="G12" s="4">
        <f>MOD(F12-C12+180,360)-180</f>
        <v/>
      </c>
      <c r="H12" t="inlineStr">
        <is>
          <t>Zagreb</t>
        </is>
      </c>
      <c r="I12" s="4" t="n">
        <v>0.06</v>
      </c>
      <c r="J12" t="inlineStr">
        <is>
          <t>Vienne</t>
        </is>
      </c>
      <c r="K12" s="4" t="n">
        <v>0.33</v>
      </c>
    </row>
    <row r="13">
      <c r="A13" t="inlineStr">
        <is>
          <t>Vierge</t>
        </is>
      </c>
      <c r="B13" t="inlineStr">
        <is>
          <t>Auva (δ Vir)</t>
        </is>
      </c>
      <c r="C13" s="4" t="n">
        <v>191.46</v>
      </c>
      <c r="D13" s="4" t="n">
        <v>8.609999999999999</v>
      </c>
      <c r="E13" s="4">
        <f>MOD(Phase-C13+180,360)-180</f>
        <v/>
      </c>
      <c r="F13" s="4" t="n">
        <v>198.5</v>
      </c>
      <c r="G13" s="4">
        <f>MOD(F13-C13+180,360)-180</f>
        <v/>
      </c>
      <c r="H13" t="inlineStr">
        <is>
          <t>Prague</t>
        </is>
      </c>
      <c r="I13" s="4" t="n">
        <v>0.3</v>
      </c>
      <c r="J13" t="inlineStr">
        <is>
          <t>Vienne</t>
        </is>
      </c>
      <c r="K13" s="4" t="n">
        <v>1.65</v>
      </c>
    </row>
    <row r="14">
      <c r="A14" t="inlineStr">
        <is>
          <t>Balance</t>
        </is>
      </c>
      <c r="B14" t="inlineStr">
        <is>
          <t>Zubenelakrab (γ Lib)</t>
        </is>
      </c>
      <c r="C14" s="4" t="n">
        <v>235.14</v>
      </c>
      <c r="D14" s="4" t="n">
        <v>4.39</v>
      </c>
      <c r="E14" s="4">
        <f>MOD(Phase-C14+180,360)-180</f>
        <v/>
      </c>
      <c r="F14" s="4" t="n">
        <v>233.88</v>
      </c>
      <c r="G14" s="4">
        <f>MOD(F14-C14+180,360)-180</f>
        <v/>
      </c>
      <c r="H14" t="inlineStr">
        <is>
          <t>João Pessoa</t>
        </is>
      </c>
      <c r="I14" s="4" t="n">
        <v>5.9</v>
      </c>
      <c r="J14" t="inlineStr">
        <is>
          <t>Saint-Jacques</t>
        </is>
      </c>
      <c r="K14" s="4" t="n">
        <v>20.42</v>
      </c>
    </row>
    <row r="15">
      <c r="A15" t="inlineStr">
        <is>
          <t>Scorpion</t>
        </is>
      </c>
      <c r="B15" t="inlineStr">
        <is>
          <t>Dschubba (δ Sco)</t>
        </is>
      </c>
      <c r="C15" s="4" t="n">
        <v>242.57</v>
      </c>
      <c r="D15" s="4" t="n">
        <v>-1.99</v>
      </c>
      <c r="E15" s="4">
        <f>MOD(Phase-C15+180,360)-180</f>
        <v/>
      </c>
      <c r="F15" s="4" t="n">
        <v>240.2</v>
      </c>
      <c r="G15" s="4">
        <f>MOD(F15-C15+180,360)-180</f>
        <v/>
      </c>
      <c r="H15" t="inlineStr">
        <is>
          <t>Maceió</t>
        </is>
      </c>
      <c r="I15" s="4" t="n">
        <v>0.66</v>
      </c>
      <c r="J15" t="inlineStr">
        <is>
          <t>Saint-Jacques</t>
        </is>
      </c>
      <c r="K15" s="4" t="n">
        <v>27.85</v>
      </c>
    </row>
    <row r="16">
      <c r="A16" t="inlineStr">
        <is>
          <t>Ophiuchus</t>
        </is>
      </c>
      <c r="B16" t="inlineStr">
        <is>
          <t>Cebalrai (β Oph)</t>
        </is>
      </c>
      <c r="C16" s="4" t="n">
        <v>265.34</v>
      </c>
      <c r="D16" s="4" t="n">
        <v>27.94</v>
      </c>
      <c r="E16" s="4">
        <f>MOD(Phase-C16+180,360)-180</f>
        <v/>
      </c>
      <c r="F16" s="4" t="n">
        <v>260.3</v>
      </c>
      <c r="G16" s="4">
        <f>MOD(F16-C16+180,360)-180</f>
        <v/>
      </c>
      <c r="H16" t="inlineStr">
        <is>
          <t>Buenos Aires</t>
        </is>
      </c>
      <c r="I16" s="4" t="n">
        <v>0.78</v>
      </c>
      <c r="J16" t="inlineStr">
        <is>
          <t>Cusco</t>
        </is>
      </c>
      <c r="K16" s="4" t="n">
        <v>12.81</v>
      </c>
    </row>
    <row r="17">
      <c r="A17" t="inlineStr">
        <is>
          <t>Scorpion</t>
        </is>
      </c>
      <c r="B17" t="inlineStr">
        <is>
          <t>Sargas (θ Sco)</t>
        </is>
      </c>
      <c r="C17" s="4" t="n">
        <v>265.6</v>
      </c>
      <c r="D17" s="4" t="n">
        <v>-19.65</v>
      </c>
      <c r="E17" s="4">
        <f>MOD(Phase-C17+180,360)-180</f>
        <v/>
      </c>
      <c r="F17" s="4" t="n">
        <v>261.5</v>
      </c>
      <c r="G17" s="4">
        <f>MOD(F17-C17+180,360)-180</f>
        <v/>
      </c>
      <c r="H17" t="inlineStr">
        <is>
          <t>Manaus</t>
        </is>
      </c>
      <c r="I17" s="4" t="n">
        <v>0.6</v>
      </c>
      <c r="J17" t="inlineStr">
        <is>
          <t>Cusco</t>
        </is>
      </c>
      <c r="K17" s="4" t="n">
        <v>12.55</v>
      </c>
    </row>
    <row r="18">
      <c r="A18" t="inlineStr">
        <is>
          <t>Sagittaire</t>
        </is>
      </c>
      <c r="B18" t="inlineStr">
        <is>
          <t>Kaus Borealis (λ Sgr)</t>
        </is>
      </c>
      <c r="C18" s="4" t="n">
        <v>276.32</v>
      </c>
      <c r="D18" s="4" t="n">
        <v>-2.14</v>
      </c>
      <c r="E18" s="4">
        <f>MOD(Phase-C18+180,360)-180</f>
        <v/>
      </c>
      <c r="F18" s="4" t="n">
        <v>280.2</v>
      </c>
      <c r="G18" s="4">
        <f>MOD(F18-C18+180,360)-180</f>
        <v/>
      </c>
      <c r="H18" t="inlineStr">
        <is>
          <t>Santo Domingo Oeste</t>
        </is>
      </c>
      <c r="I18" s="4" t="n">
        <v>0.14</v>
      </c>
      <c r="J18" t="inlineStr">
        <is>
          <t>Cusco</t>
        </is>
      </c>
      <c r="K18" s="4" t="n">
        <v>1.83</v>
      </c>
    </row>
    <row r="19">
      <c r="A19" t="inlineStr">
        <is>
          <t>Sagittaire</t>
        </is>
      </c>
      <c r="B19" t="inlineStr">
        <is>
          <t>Ascella (ζ Sgr)</t>
        </is>
      </c>
      <c r="C19" s="4" t="n">
        <v>283.64</v>
      </c>
      <c r="D19" s="4" t="n">
        <v>-7.18</v>
      </c>
      <c r="E19" s="4">
        <f>MOD(Phase-C19+180,360)-180</f>
        <v/>
      </c>
      <c r="F19" s="4" t="n">
        <v>291.2</v>
      </c>
      <c r="G19" s="4">
        <f>MOD(F19-C19+180,360)-180</f>
        <v/>
      </c>
      <c r="H19" t="inlineStr">
        <is>
          <t>Callao</t>
        </is>
      </c>
      <c r="I19" s="4" t="n">
        <v>0.33</v>
      </c>
      <c r="J19" t="inlineStr">
        <is>
          <t>Washington</t>
        </is>
      </c>
      <c r="K19" s="4" t="n">
        <v>0.42</v>
      </c>
    </row>
    <row r="20">
      <c r="A20" t="inlineStr">
        <is>
          <t>Capricorne</t>
        </is>
      </c>
      <c r="B20" t="inlineStr">
        <is>
          <t>Nashira (γ Cap)</t>
        </is>
      </c>
      <c r="C20" s="4" t="n">
        <v>321.79</v>
      </c>
      <c r="D20" s="4" t="n">
        <v>-2.56</v>
      </c>
      <c r="E20" s="4">
        <f>MOD(Phase-C20+180,360)-180</f>
        <v/>
      </c>
      <c r="F20" s="4" t="n">
        <v>307.5</v>
      </c>
      <c r="G20" s="4">
        <f>MOD(F20-C20+180,360)-180</f>
        <v/>
      </c>
      <c r="H20" t="inlineStr">
        <is>
          <t>Mexicali</t>
        </is>
      </c>
      <c r="I20" s="4" t="n">
        <v>0.16</v>
      </c>
      <c r="J20" t="inlineStr">
        <is>
          <t>Mexico</t>
        </is>
      </c>
      <c r="K20" s="4" t="n">
        <v>16.48</v>
      </c>
    </row>
    <row r="21">
      <c r="A21" t="inlineStr">
        <is>
          <t>Verseau</t>
        </is>
      </c>
      <c r="B21" t="inlineStr">
        <is>
          <t>Sadachbia (γ Aqr)</t>
        </is>
      </c>
      <c r="C21" s="4" t="n">
        <v>336.71</v>
      </c>
      <c r="D21" s="4" t="n">
        <v>8.24</v>
      </c>
      <c r="E21" s="4">
        <f>MOD(Phase-C21+180,360)-180</f>
        <v/>
      </c>
      <c r="F21" s="4" t="n">
        <v>318.5</v>
      </c>
      <c r="G21" s="4">
        <f>MOD(F21-C21+180,360)-180</f>
        <v/>
      </c>
      <c r="H21" t="inlineStr">
        <is>
          <t>Vancouver</t>
        </is>
      </c>
      <c r="I21" s="4" t="n">
        <v>7.42</v>
      </c>
      <c r="J21" t="inlineStr">
        <is>
          <t>Mexico</t>
        </is>
      </c>
      <c r="K21" s="4" t="n">
        <v>31.41</v>
      </c>
    </row>
    <row r="22">
      <c r="A22" t="inlineStr">
        <is>
          <t>Verseau</t>
        </is>
      </c>
      <c r="B22" t="inlineStr">
        <is>
          <t>Skat (δ Aqr)</t>
        </is>
      </c>
      <c r="C22" s="4" t="n">
        <v>338.87</v>
      </c>
      <c r="D22" s="4" t="n">
        <v>-8.19</v>
      </c>
      <c r="E22" s="4">
        <f>MOD(Phase-C22+180,360)-180</f>
        <v/>
      </c>
      <c r="F22" s="4" t="n">
        <v>326</v>
      </c>
      <c r="G22" s="4">
        <f>MOD(F22-C22+180,360)-180</f>
        <v/>
      </c>
      <c r="H22" t="inlineStr">
        <is>
          <t>Vancouver</t>
        </is>
      </c>
      <c r="I22" s="4" t="n">
        <v>9.58</v>
      </c>
      <c r="J22" t="inlineStr">
        <is>
          <t>Mexico</t>
        </is>
      </c>
      <c r="K22" s="4" t="n">
        <v>33.57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6" customWidth="1" min="5" max="5"/>
    <col width="16" customWidth="1" min="6" max="6"/>
  </cols>
  <sheetData>
    <row r="1">
      <c r="A1" s="1" t="inlineStr">
        <is>
          <t>Secteurs zodiacaux (limites UAI) et projection terrestre</t>
        </is>
      </c>
    </row>
    <row r="2">
      <c r="A2" s="2" t="inlineStr">
        <is>
          <t>En sens inverse, le début écliptique d'un signe correspond à sa limite Est sur Terre.</t>
        </is>
      </c>
    </row>
    <row r="4">
      <c r="A4" s="7" t="inlineStr">
        <is>
          <t>Signe</t>
        </is>
      </c>
      <c r="B4" s="7" t="inlineStr">
        <is>
          <t>λ début (°)</t>
        </is>
      </c>
      <c r="C4" s="7" t="inlineStr">
        <is>
          <t>λ fin (°)</t>
        </is>
      </c>
      <c r="D4" s="7" t="inlineStr">
        <is>
          <t>Largeur (°)</t>
        </is>
      </c>
      <c r="E4" s="7" t="inlineStr">
        <is>
          <t>Limite Ouest (°, Est +)</t>
        </is>
      </c>
      <c r="F4" s="7" t="inlineStr">
        <is>
          <t>Limite Est (°, Est +)</t>
        </is>
      </c>
    </row>
    <row r="5">
      <c r="A5" t="inlineStr">
        <is>
          <t>Bélier</t>
        </is>
      </c>
      <c r="B5" s="4" t="n">
        <v>29.09</v>
      </c>
      <c r="C5" s="4" t="n">
        <v>53.47</v>
      </c>
      <c r="D5" s="4">
        <f>C5-B5</f>
        <v/>
      </c>
      <c r="E5" s="4">
        <f>MOD(Phase-C5+180,360)-180</f>
        <v/>
      </c>
      <c r="F5" s="4">
        <f>MOD(Phase-B5+180,360)-180</f>
        <v/>
      </c>
    </row>
    <row r="6">
      <c r="A6" t="inlineStr">
        <is>
          <t>Taureau</t>
        </is>
      </c>
      <c r="B6" s="4" t="n">
        <v>53.47</v>
      </c>
      <c r="C6" s="4" t="n">
        <v>90.43000000000001</v>
      </c>
      <c r="D6" s="4">
        <f>C6-B6</f>
        <v/>
      </c>
      <c r="E6" s="4">
        <f>MOD(Phase-C6+180,360)-180</f>
        <v/>
      </c>
      <c r="F6" s="4">
        <f>MOD(Phase-B6+180,360)-180</f>
        <v/>
      </c>
    </row>
    <row r="7">
      <c r="A7" t="inlineStr">
        <is>
          <t>Gémeaux</t>
        </is>
      </c>
      <c r="B7" s="4" t="n">
        <v>90.43000000000001</v>
      </c>
      <c r="C7" s="4" t="n">
        <v>118.26</v>
      </c>
      <c r="D7" s="4">
        <f>C7-B7</f>
        <v/>
      </c>
      <c r="E7" s="4">
        <f>MOD(Phase-C7+180,360)-180</f>
        <v/>
      </c>
      <c r="F7" s="4">
        <f>MOD(Phase-B7+180,360)-180</f>
        <v/>
      </c>
    </row>
    <row r="8">
      <c r="A8" t="inlineStr">
        <is>
          <t>Cancer</t>
        </is>
      </c>
      <c r="B8" s="4" t="n">
        <v>118.26</v>
      </c>
      <c r="C8" s="4" t="n">
        <v>138.18</v>
      </c>
      <c r="D8" s="4">
        <f>C8-B8</f>
        <v/>
      </c>
      <c r="E8" s="4">
        <f>MOD(Phase-C8+180,360)-180</f>
        <v/>
      </c>
      <c r="F8" s="4">
        <f>MOD(Phase-B8+180,360)-180</f>
        <v/>
      </c>
    </row>
    <row r="9">
      <c r="A9" t="inlineStr">
        <is>
          <t>Lion</t>
        </is>
      </c>
      <c r="B9" s="4" t="n">
        <v>138.18</v>
      </c>
      <c r="C9" s="4" t="n">
        <v>174.15</v>
      </c>
      <c r="D9" s="4">
        <f>C9-B9</f>
        <v/>
      </c>
      <c r="E9" s="4">
        <f>MOD(Phase-C9+180,360)-180</f>
        <v/>
      </c>
      <c r="F9" s="4">
        <f>MOD(Phase-B9+180,360)-180</f>
        <v/>
      </c>
    </row>
    <row r="10">
      <c r="A10" t="inlineStr">
        <is>
          <t>Vierge</t>
        </is>
      </c>
      <c r="B10" s="4" t="n">
        <v>174.15</v>
      </c>
      <c r="C10" s="4" t="n">
        <v>218.13</v>
      </c>
      <c r="D10" s="4">
        <f>C10-B10</f>
        <v/>
      </c>
      <c r="E10" s="4">
        <f>MOD(Phase-C10+180,360)-180</f>
        <v/>
      </c>
      <c r="F10" s="4">
        <f>MOD(Phase-B10+180,360)-180</f>
        <v/>
      </c>
    </row>
    <row r="11">
      <c r="A11" t="inlineStr">
        <is>
          <t>Balance</t>
        </is>
      </c>
      <c r="B11" s="4" t="n">
        <v>218.13</v>
      </c>
      <c r="C11" s="4" t="n">
        <v>241.05</v>
      </c>
      <c r="D11" s="4">
        <f>C11-B11</f>
        <v/>
      </c>
      <c r="E11" s="4">
        <f>MOD(Phase-C11+180,360)-180</f>
        <v/>
      </c>
      <c r="F11" s="4">
        <f>MOD(Phase-B11+180,360)-180</f>
        <v/>
      </c>
    </row>
    <row r="12">
      <c r="A12" t="inlineStr">
        <is>
          <t>Scorpion</t>
        </is>
      </c>
      <c r="B12" s="4" t="n">
        <v>241.05</v>
      </c>
      <c r="C12" s="4" t="n">
        <v>247.68</v>
      </c>
      <c r="D12" s="4">
        <f>C12-B12</f>
        <v/>
      </c>
      <c r="E12" s="4">
        <f>MOD(Phase-C12+180,360)-180</f>
        <v/>
      </c>
      <c r="F12" s="4">
        <f>MOD(Phase-B12+180,360)-180</f>
        <v/>
      </c>
    </row>
    <row r="13">
      <c r="A13" t="inlineStr">
        <is>
          <t>Ophiuchus</t>
        </is>
      </c>
      <c r="B13" s="4" t="n">
        <v>247.68</v>
      </c>
      <c r="C13" s="4" t="n">
        <v>266.25</v>
      </c>
      <c r="D13" s="4">
        <f>C13-B13</f>
        <v/>
      </c>
      <c r="E13" s="4">
        <f>MOD(Phase-C13+180,360)-180</f>
        <v/>
      </c>
      <c r="F13" s="4">
        <f>MOD(Phase-B13+180,360)-180</f>
        <v/>
      </c>
    </row>
    <row r="14">
      <c r="A14" t="inlineStr">
        <is>
          <t>Sagittaire</t>
        </is>
      </c>
      <c r="B14" s="4" t="n">
        <v>266.25</v>
      </c>
      <c r="C14" s="4" t="n">
        <v>299.71</v>
      </c>
      <c r="D14" s="4">
        <f>C14-B14</f>
        <v/>
      </c>
      <c r="E14" s="4">
        <f>MOD(Phase-C14+180,360)-180</f>
        <v/>
      </c>
      <c r="F14" s="4">
        <f>MOD(Phase-B14+180,360)-180</f>
        <v/>
      </c>
    </row>
    <row r="15">
      <c r="A15" t="inlineStr">
        <is>
          <t>Capricorne</t>
        </is>
      </c>
      <c r="B15" s="4" t="n">
        <v>299.71</v>
      </c>
      <c r="C15" s="4" t="n">
        <v>327.88</v>
      </c>
      <c r="D15" s="4">
        <f>C15-B15</f>
        <v/>
      </c>
      <c r="E15" s="4">
        <f>MOD(Phase-C15+180,360)-180</f>
        <v/>
      </c>
      <c r="F15" s="4">
        <f>MOD(Phase-B15+180,360)-180</f>
        <v/>
      </c>
    </row>
    <row r="16">
      <c r="A16" t="inlineStr">
        <is>
          <t>Verseau</t>
        </is>
      </c>
      <c r="B16" s="4" t="n">
        <v>327.88</v>
      </c>
      <c r="C16" s="4" t="n">
        <v>351.57</v>
      </c>
      <c r="D16" s="4">
        <f>C16-B16</f>
        <v/>
      </c>
      <c r="E16" s="4">
        <f>MOD(Phase-C16+180,360)-180</f>
        <v/>
      </c>
      <c r="F16" s="4">
        <f>MOD(Phase-B16+180,360)-180</f>
        <v/>
      </c>
    </row>
    <row r="17">
      <c r="A17" t="inlineStr">
        <is>
          <t>Poissons</t>
        </is>
      </c>
      <c r="B17" s="4" t="n">
        <v>351.57</v>
      </c>
      <c r="C17" s="4" t="n">
        <v>389.09</v>
      </c>
      <c r="D17" s="4">
        <f>C17-B17</f>
        <v/>
      </c>
      <c r="E17" s="4">
        <f>MOD(Phase-C17+180,360)-180</f>
        <v/>
      </c>
      <c r="F17" s="4">
        <f>MOD(Phase-B17+180,360)-180</f>
        <v/>
      </c>
    </row>
    <row r="19">
      <c r="A19" t="inlineStr">
        <is>
          <t>Les bornes du Poissons dépassent 360° (351,57 → 389,09) pour rester continues à travers 0° Bélier.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Calages comparés</t>
        </is>
      </c>
    </row>
    <row r="2">
      <c r="A2" s="2" t="inlineStr">
        <is>
          <t>25 étoiles (paires &lt; 0,3° fusionnées) contre 45 villes historiques ; coût = Σ min(écart, 1°)² ; rang sur 36 000 phases (pas 0,01°).</t>
        </is>
      </c>
    </row>
    <row r="4">
      <c r="A4" s="7" t="inlineStr">
        <is>
          <t>Calage</t>
        </is>
      </c>
      <c r="B4" s="7" t="inlineStr">
        <is>
          <t>φ (°)</t>
        </is>
      </c>
      <c r="C4" s="7" t="inlineStr">
        <is>
          <t>Spica tombe à (°, Est +)</t>
        </is>
      </c>
      <c r="D4" s="7" t="inlineStr">
        <is>
          <t>Étoiles à &lt; 1° d'une ville</t>
        </is>
      </c>
      <c r="E4" s="7" t="inlineStr">
        <is>
          <t>Coût robuste</t>
        </is>
      </c>
      <c r="F4" s="7" t="inlineStr">
        <is>
          <t>Rang / 36 000</t>
        </is>
      </c>
    </row>
    <row r="5">
      <c r="A5" t="inlineStr">
        <is>
          <t>Spica sur Paris (calage retenu)</t>
        </is>
      </c>
      <c r="B5" s="4" t="n">
        <v>206.178</v>
      </c>
      <c r="C5" s="4" t="n">
        <v>2.34</v>
      </c>
      <c r="D5" t="n">
        <v>7</v>
      </c>
      <c r="E5" s="4" t="n">
        <v>20.28</v>
      </c>
      <c r="F5" t="n">
        <v>6988</v>
      </c>
    </row>
    <row r="6">
      <c r="A6" t="inlineStr">
        <is>
          <t>Réglage Meta AI V3</t>
        </is>
      </c>
      <c r="B6" s="4" t="n">
        <v>206.41</v>
      </c>
      <c r="C6" s="4" t="n">
        <v>2.57</v>
      </c>
      <c r="D6" t="n">
        <v>5</v>
      </c>
      <c r="E6" s="4" t="n">
        <v>20.49</v>
      </c>
      <c r="F6" t="n">
        <v>8396</v>
      </c>
    </row>
    <row r="7">
      <c r="A7" t="inlineStr">
        <is>
          <t>Phase A : Lion de Londres à Jérusalem</t>
        </is>
      </c>
      <c r="B7" s="4" t="n">
        <v>173.49</v>
      </c>
      <c r="C7" s="4" t="n">
        <v>-30.35</v>
      </c>
      <c r="D7" t="n">
        <v>9</v>
      </c>
      <c r="E7" s="4" t="n">
        <v>17.21</v>
      </c>
      <c r="F7" t="n">
        <v>12</v>
      </c>
    </row>
    <row r="8">
      <c r="A8" t="inlineStr">
        <is>
          <t>Phase « Spica sur Delhi »</t>
        </is>
      </c>
      <c r="B8" s="4" t="n">
        <v>280.9</v>
      </c>
      <c r="C8" s="4" t="n">
        <v>77.06</v>
      </c>
      <c r="D8" t="n">
        <v>8</v>
      </c>
      <c r="E8" s="4" t="n">
        <v>17.46</v>
      </c>
      <c r="F8" t="n">
        <v>98</v>
      </c>
    </row>
    <row r="9">
      <c r="A9" t="inlineStr">
        <is>
          <t>Meilleur score robuste (Spica sur Pagan)</t>
        </is>
      </c>
      <c r="B9" s="4" t="n">
        <v>298.98</v>
      </c>
      <c r="C9" s="4" t="n">
        <v>95.14</v>
      </c>
      <c r="D9" t="n">
        <v>10</v>
      </c>
      <c r="E9" s="4" t="n">
        <v>17.18</v>
      </c>
      <c r="F9" t="n">
        <v>1</v>
      </c>
    </row>
    <row r="10">
      <c r="A10" t="inlineStr">
        <is>
          <t>Moindre carré brut (non robuste)</t>
        </is>
      </c>
      <c r="B10" s="4" t="n">
        <v>196.43</v>
      </c>
      <c r="C10" s="4" t="n">
        <v>-7.41</v>
      </c>
      <c r="D10" t="n">
        <v>4</v>
      </c>
      <c r="E10" s="4" t="n">
        <v>21.84</v>
      </c>
      <c r="F10" t="n">
        <v>20858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1" t="inlineStr">
        <is>
          <t>Villes historiques de référence</t>
        </is>
      </c>
    </row>
    <row r="2">
      <c r="A2" s="2" t="inlineStr">
        <is>
          <t>Liste figée avant le calcul de phase.</t>
        </is>
      </c>
    </row>
    <row r="4">
      <c r="A4" s="7" t="inlineStr">
        <is>
          <t>Ville</t>
        </is>
      </c>
      <c r="B4" s="7" t="inlineStr">
        <is>
          <t>Longitude (°, Est +)</t>
        </is>
      </c>
    </row>
    <row r="5">
      <c r="A5" t="inlineStr">
        <is>
          <t>Mexico</t>
        </is>
      </c>
      <c r="B5" s="4" t="n">
        <v>-99.13</v>
      </c>
    </row>
    <row r="6">
      <c r="A6" t="inlineStr">
        <is>
          <t>Teotihuacan</t>
        </is>
      </c>
      <c r="B6" s="4" t="n">
        <v>-98.84</v>
      </c>
    </row>
    <row r="7">
      <c r="A7" t="inlineStr">
        <is>
          <t>Tikal</t>
        </is>
      </c>
      <c r="B7" s="4" t="n">
        <v>-89.62</v>
      </c>
    </row>
    <row r="8">
      <c r="A8" t="inlineStr">
        <is>
          <t>Chichén Itzá</t>
        </is>
      </c>
      <c r="B8" s="4" t="n">
        <v>-88.56999999999999</v>
      </c>
    </row>
    <row r="9">
      <c r="A9" t="inlineStr">
        <is>
          <t>Washington</t>
        </is>
      </c>
      <c r="B9" s="4" t="n">
        <v>-77.04000000000001</v>
      </c>
    </row>
    <row r="10">
      <c r="A10" t="inlineStr">
        <is>
          <t>Cusco</t>
        </is>
      </c>
      <c r="B10" s="4" t="n">
        <v>-71.97</v>
      </c>
    </row>
    <row r="11">
      <c r="A11" t="inlineStr">
        <is>
          <t>Saint-Jacques</t>
        </is>
      </c>
      <c r="B11" s="4" t="n">
        <v>-8.539999999999999</v>
      </c>
    </row>
    <row r="12">
      <c r="A12" t="inlineStr">
        <is>
          <t>Cordoue</t>
        </is>
      </c>
      <c r="B12" s="4" t="n">
        <v>-4.78</v>
      </c>
    </row>
    <row r="13">
      <c r="A13" t="inlineStr">
        <is>
          <t>Tolède</t>
        </is>
      </c>
      <c r="B13" s="4" t="n">
        <v>-4.02</v>
      </c>
    </row>
    <row r="14">
      <c r="A14" t="inlineStr">
        <is>
          <t>Londres</t>
        </is>
      </c>
      <c r="B14" s="4" t="n">
        <v>-0.13</v>
      </c>
    </row>
    <row r="15">
      <c r="A15" t="inlineStr">
        <is>
          <t>Paris</t>
        </is>
      </c>
      <c r="B15" s="4" t="n">
        <v>2.35</v>
      </c>
    </row>
    <row r="16">
      <c r="A16" t="inlineStr">
        <is>
          <t>Aix-la-Chapelle</t>
        </is>
      </c>
      <c r="B16" s="4" t="n">
        <v>6.08</v>
      </c>
    </row>
    <row r="17">
      <c r="A17" t="inlineStr">
        <is>
          <t>Carthage</t>
        </is>
      </c>
      <c r="B17" s="4" t="n">
        <v>10.32</v>
      </c>
    </row>
    <row r="18">
      <c r="A18" t="inlineStr">
        <is>
          <t>Rome</t>
        </is>
      </c>
      <c r="B18" s="4" t="n">
        <v>12.48</v>
      </c>
    </row>
    <row r="19">
      <c r="A19" t="inlineStr">
        <is>
          <t>Vienne</t>
        </is>
      </c>
      <c r="B19" s="4" t="n">
        <v>16.37</v>
      </c>
    </row>
    <row r="20">
      <c r="A20" t="inlineStr">
        <is>
          <t>Delphes</t>
        </is>
      </c>
      <c r="B20" s="4" t="n">
        <v>22.5</v>
      </c>
    </row>
    <row r="21">
      <c r="A21" t="inlineStr">
        <is>
          <t>Athènes</t>
        </is>
      </c>
      <c r="B21" s="4" t="n">
        <v>23.73</v>
      </c>
    </row>
    <row r="22">
      <c r="A22" t="inlineStr">
        <is>
          <t>Istanbul</t>
        </is>
      </c>
      <c r="B22" s="4" t="n">
        <v>28.98</v>
      </c>
    </row>
    <row r="23">
      <c r="A23" t="inlineStr">
        <is>
          <t>Alexandrie</t>
        </is>
      </c>
      <c r="B23" s="4" t="n">
        <v>29.92</v>
      </c>
    </row>
    <row r="24">
      <c r="A24" t="inlineStr">
        <is>
          <t>Kiev</t>
        </is>
      </c>
      <c r="B24" s="4" t="n">
        <v>30.52</v>
      </c>
    </row>
    <row r="25">
      <c r="A25" t="inlineStr">
        <is>
          <t>Memphis/Gizeh</t>
        </is>
      </c>
      <c r="B25" s="4" t="n">
        <v>31.13</v>
      </c>
    </row>
    <row r="26">
      <c r="A26" t="inlineStr">
        <is>
          <t>Louxor/Thèbes</t>
        </is>
      </c>
      <c r="B26" s="4" t="n">
        <v>32.64</v>
      </c>
    </row>
    <row r="27">
      <c r="A27" t="inlineStr">
        <is>
          <t>Jérusalem</t>
        </is>
      </c>
      <c r="B27" s="4" t="n">
        <v>35.23</v>
      </c>
    </row>
    <row r="28">
      <c r="A28" t="inlineStr">
        <is>
          <t>Damas</t>
        </is>
      </c>
      <c r="B28" s="4" t="n">
        <v>36.29</v>
      </c>
    </row>
    <row r="29">
      <c r="A29" t="inlineStr">
        <is>
          <t>Moscou</t>
        </is>
      </c>
      <c r="B29" s="4" t="n">
        <v>37.62</v>
      </c>
    </row>
    <row r="30">
      <c r="A30" t="inlineStr">
        <is>
          <t>Médine</t>
        </is>
      </c>
      <c r="B30" s="4" t="n">
        <v>39.61</v>
      </c>
    </row>
    <row r="31">
      <c r="A31" t="inlineStr">
        <is>
          <t>La Mecque</t>
        </is>
      </c>
      <c r="B31" s="4" t="n">
        <v>39.83</v>
      </c>
    </row>
    <row r="32">
      <c r="A32" t="inlineStr">
        <is>
          <t>Ninive</t>
        </is>
      </c>
      <c r="B32" s="4" t="n">
        <v>43.15</v>
      </c>
    </row>
    <row r="33">
      <c r="A33" t="inlineStr">
        <is>
          <t>Bagdad</t>
        </is>
      </c>
      <c r="B33" s="4" t="n">
        <v>44.37</v>
      </c>
    </row>
    <row r="34">
      <c r="A34" t="inlineStr">
        <is>
          <t>Babylone</t>
        </is>
      </c>
      <c r="B34" s="4" t="n">
        <v>44.42</v>
      </c>
    </row>
    <row r="35">
      <c r="A35" t="inlineStr">
        <is>
          <t>Ispahan</t>
        </is>
      </c>
      <c r="B35" s="4" t="n">
        <v>51.67</v>
      </c>
    </row>
    <row r="36">
      <c r="A36" t="inlineStr">
        <is>
          <t>Persépolis</t>
        </is>
      </c>
      <c r="B36" s="4" t="n">
        <v>52.89</v>
      </c>
    </row>
    <row r="37">
      <c r="A37" t="inlineStr">
        <is>
          <t>Boukhara</t>
        </is>
      </c>
      <c r="B37" s="4" t="n">
        <v>64.42</v>
      </c>
    </row>
    <row r="38">
      <c r="A38" t="inlineStr">
        <is>
          <t>Samarcande</t>
        </is>
      </c>
      <c r="B38" s="4" t="n">
        <v>66.97</v>
      </c>
    </row>
    <row r="39">
      <c r="A39" t="inlineStr">
        <is>
          <t>Delhi</t>
        </is>
      </c>
      <c r="B39" s="4" t="n">
        <v>77.20999999999999</v>
      </c>
    </row>
    <row r="40">
      <c r="A40" t="inlineStr">
        <is>
          <t>Bénarès</t>
        </is>
      </c>
      <c r="B40" s="4" t="n">
        <v>83</v>
      </c>
    </row>
    <row r="41">
      <c r="A41" t="inlineStr">
        <is>
          <t>Bodh-Gaya</t>
        </is>
      </c>
      <c r="B41" s="4" t="n">
        <v>84.98999999999999</v>
      </c>
    </row>
    <row r="42">
      <c r="A42" t="inlineStr">
        <is>
          <t>Lhassa</t>
        </is>
      </c>
      <c r="B42" s="4" t="n">
        <v>91.17</v>
      </c>
    </row>
    <row r="43">
      <c r="A43" t="inlineStr">
        <is>
          <t>Pagan</t>
        </is>
      </c>
      <c r="B43" s="4" t="n">
        <v>94.86</v>
      </c>
    </row>
    <row r="44">
      <c r="A44" t="inlineStr">
        <is>
          <t>Angkor</t>
        </is>
      </c>
      <c r="B44" s="4" t="n">
        <v>103.87</v>
      </c>
    </row>
    <row r="45">
      <c r="A45" t="inlineStr">
        <is>
          <t>Xi'an</t>
        </is>
      </c>
      <c r="B45" s="4" t="n">
        <v>108.94</v>
      </c>
    </row>
    <row r="46">
      <c r="A46" t="inlineStr">
        <is>
          <t>Pékin</t>
        </is>
      </c>
      <c r="B46" s="4" t="n">
        <v>116.4</v>
      </c>
    </row>
    <row r="47">
      <c r="A47" t="inlineStr">
        <is>
          <t>Kyoto</t>
        </is>
      </c>
      <c r="B47" s="4" t="n">
        <v>135.77</v>
      </c>
    </row>
    <row r="48">
      <c r="A48" t="inlineStr">
        <is>
          <t>Nara</t>
        </is>
      </c>
      <c r="B48" s="4" t="n">
        <v>135.8</v>
      </c>
    </row>
    <row r="49">
      <c r="A49" t="inlineStr">
        <is>
          <t>Ise</t>
        </is>
      </c>
      <c r="B49" s="4" t="n">
        <v>136.73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2026-10-24T21:43:51Z</dcterms:created>
  <dcterms:modified xmlns:dcterms="http://purl.org/dc/terms/" xmlns:xsi="http://www.w3.org/2001/XMLSchema-instance" xsi:type="dcterms:W3CDTF">2026-10-24T21:43:51Z</dcterms:modified>
</cp:coreProperties>
</file>